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1\Sesto in numeri\tabelle anno precedent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H23" i="1"/>
  <c r="I23" i="1"/>
  <c r="I22" i="1" l="1"/>
  <c r="G22" i="1"/>
  <c r="F22" i="1"/>
  <c r="H22" i="1" s="1"/>
  <c r="F21" i="1" l="1"/>
  <c r="I21" i="1" s="1"/>
  <c r="H21" i="1" l="1"/>
  <c r="G21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I20" i="1" s="1"/>
  <c r="F20" i="1"/>
  <c r="F3" i="1"/>
  <c r="H20" i="1" l="1"/>
  <c r="G20" i="1"/>
  <c r="I19" i="1"/>
  <c r="H19" i="1"/>
  <c r="G19" i="1"/>
  <c r="G18" i="1" l="1"/>
  <c r="H18" i="1"/>
  <c r="I18" i="1"/>
  <c r="H17" i="1" l="1"/>
  <c r="G12" i="1"/>
  <c r="G13" i="1"/>
  <c r="G14" i="1"/>
  <c r="G15" i="1"/>
  <c r="G16" i="1"/>
  <c r="G17" i="1"/>
  <c r="G5" i="1"/>
  <c r="G6" i="1"/>
  <c r="G7" i="1"/>
  <c r="G8" i="1"/>
  <c r="G9" i="1"/>
  <c r="I12" i="1"/>
  <c r="J12" i="1" s="1"/>
  <c r="I13" i="1"/>
  <c r="J13" i="1" s="1"/>
  <c r="I14" i="1"/>
  <c r="J14" i="1" s="1"/>
  <c r="I15" i="1"/>
  <c r="I16" i="1"/>
  <c r="I17" i="1"/>
  <c r="J15" i="1" s="1"/>
  <c r="H12" i="1"/>
  <c r="H13" i="1"/>
  <c r="H14" i="1"/>
  <c r="H15" i="1"/>
  <c r="H16" i="1"/>
  <c r="I9" i="1"/>
  <c r="J9" i="1" s="1"/>
  <c r="H9" i="1"/>
  <c r="I8" i="1"/>
  <c r="H8" i="1"/>
  <c r="I7" i="1"/>
  <c r="J7" i="1" s="1"/>
  <c r="H7" i="1"/>
  <c r="I6" i="1"/>
  <c r="J6" i="1" s="1"/>
  <c r="H6" i="1"/>
  <c r="I5" i="1"/>
  <c r="J5" i="1" s="1"/>
  <c r="H5" i="1"/>
  <c r="I4" i="1"/>
  <c r="J4" i="1" s="1"/>
  <c r="H4" i="1"/>
  <c r="G4" i="1"/>
  <c r="J3" i="1"/>
  <c r="J16" i="1" l="1"/>
  <c r="J17" i="1"/>
  <c r="J8" i="1"/>
  <c r="G11" i="1"/>
  <c r="H10" i="1"/>
  <c r="H11" i="1"/>
  <c r="I11" i="1"/>
  <c r="J11" i="1" s="1"/>
  <c r="G10" i="1"/>
  <c r="I10" i="1"/>
  <c r="J10" i="1" s="1"/>
</calcChain>
</file>

<file path=xl/sharedStrings.xml><?xml version="1.0" encoding="utf-8"?>
<sst xmlns="http://schemas.openxmlformats.org/spreadsheetml/2006/main" count="9" uniqueCount="9">
  <si>
    <t>anno</t>
  </si>
  <si>
    <t>incremento annuale</t>
  </si>
  <si>
    <t>tasso d'incremento continuo  (per 1000)</t>
  </si>
  <si>
    <t>variazione percentuale rispetto all'anno precedente</t>
  </si>
  <si>
    <t xml:space="preserve"> </t>
  </si>
  <si>
    <t>iscritti al 31 dicembre</t>
  </si>
  <si>
    <t>femmine</t>
  </si>
  <si>
    <t>maschi</t>
  </si>
  <si>
    <t>tabella 5.3 - Iscritti AIRE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</si>
</sst>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9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3" fillId="2" borderId="1" xfId="1" applyNumberFormat="1" applyFont="1" applyFill="1" applyBorder="1" applyAlignment="1">
      <alignment horizontal="right"/>
    </xf>
    <xf numFmtId="0" fontId="0" fillId="0" borderId="0" xfId="0" applyAlignment="1"/>
    <xf numFmtId="0" fontId="2" fillId="0" borderId="1" xfId="0" applyFont="1" applyFill="1" applyBorder="1" applyAlignment="1">
      <alignment horizontal="right"/>
    </xf>
    <xf numFmtId="0" fontId="2" fillId="0" borderId="1" xfId="0" applyFont="1" applyBorder="1"/>
    <xf numFmtId="2" fontId="2" fillId="0" borderId="1" xfId="0" applyNumberFormat="1" applyFont="1" applyBorder="1"/>
    <xf numFmtId="3" fontId="4" fillId="2" borderId="1" xfId="1" applyNumberFormat="1" applyFont="1" applyFill="1" applyBorder="1" applyAlignment="1">
      <alignment horizontal="right"/>
    </xf>
    <xf numFmtId="3" fontId="4" fillId="0" borderId="1" xfId="1" applyNumberFormat="1" applyFont="1" applyFill="1" applyBorder="1" applyAlignment="1">
      <alignment horizontal="right"/>
    </xf>
    <xf numFmtId="0" fontId="2" fillId="2" borderId="1" xfId="0" applyFont="1" applyFill="1" applyBorder="1"/>
    <xf numFmtId="0" fontId="5" fillId="2" borderId="1" xfId="0" applyFont="1" applyFill="1" applyBorder="1"/>
    <xf numFmtId="2" fontId="2" fillId="2" borderId="1" xfId="0" applyNumberFormat="1" applyFont="1" applyFill="1" applyBorder="1"/>
    <xf numFmtId="0" fontId="5" fillId="0" borderId="1" xfId="0" applyFont="1" applyBorder="1"/>
    <xf numFmtId="0" fontId="0" fillId="0" borderId="0" xfId="0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workbookViewId="0">
      <selection activeCell="K22" sqref="K22"/>
    </sheetView>
  </sheetViews>
  <sheetFormatPr defaultRowHeight="15" x14ac:dyDescent="0.25"/>
  <cols>
    <col min="1" max="1" width="7.28515625" customWidth="1"/>
    <col min="2" max="2" width="5.5703125" customWidth="1"/>
    <col min="4" max="5" width="9.140625" customWidth="1"/>
    <col min="8" max="8" width="10.140625" customWidth="1"/>
    <col min="10" max="10" width="1.42578125" customWidth="1"/>
  </cols>
  <sheetData>
    <row r="1" spans="1:15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18"/>
    </row>
    <row r="2" spans="1:15" ht="60" customHeight="1" x14ac:dyDescent="0.25">
      <c r="C2" s="2" t="s">
        <v>0</v>
      </c>
      <c r="D2" s="2" t="s">
        <v>6</v>
      </c>
      <c r="E2" s="2" t="s">
        <v>7</v>
      </c>
      <c r="F2" s="3" t="s">
        <v>5</v>
      </c>
      <c r="G2" s="4" t="s">
        <v>1</v>
      </c>
      <c r="H2" s="4" t="s">
        <v>2</v>
      </c>
      <c r="I2" s="4" t="s">
        <v>3</v>
      </c>
    </row>
    <row r="3" spans="1:15" x14ac:dyDescent="0.25">
      <c r="C3" s="12">
        <v>2000</v>
      </c>
      <c r="D3" s="12">
        <v>192</v>
      </c>
      <c r="E3" s="12">
        <v>218</v>
      </c>
      <c r="F3" s="22">
        <f>SUM(D3:E3)</f>
        <v>410</v>
      </c>
      <c r="G3" s="9"/>
      <c r="H3" s="10"/>
      <c r="I3" s="11"/>
      <c r="J3" s="1">
        <f t="shared" ref="J3:J9" si="0">IF(I3 &lt; 0, I3 *(-1), I3)</f>
        <v>0</v>
      </c>
    </row>
    <row r="4" spans="1:15" x14ac:dyDescent="0.25">
      <c r="C4" s="14">
        <v>2001</v>
      </c>
      <c r="D4" s="14">
        <v>204</v>
      </c>
      <c r="E4" s="14">
        <v>230</v>
      </c>
      <c r="F4" s="23">
        <f t="shared" ref="F4:F20" si="1">SUM(D4:E4)</f>
        <v>434</v>
      </c>
      <c r="G4" s="5">
        <f t="shared" ref="G4:G17" si="2">F4-F3</f>
        <v>24</v>
      </c>
      <c r="H4" s="6">
        <f t="shared" ref="H4:H17" si="3">LN(F4/F3) *1000</f>
        <v>56.887374402051421</v>
      </c>
      <c r="I4" s="8">
        <f t="shared" ref="I4:I17" si="4">(F4*100-F3*100)/F3</f>
        <v>5.8536585365853657</v>
      </c>
      <c r="J4" s="1">
        <f t="shared" si="0"/>
        <v>5.8536585365853657</v>
      </c>
    </row>
    <row r="5" spans="1:15" x14ac:dyDescent="0.25">
      <c r="C5" s="12">
        <v>2002</v>
      </c>
      <c r="D5" s="12">
        <v>213</v>
      </c>
      <c r="E5" s="12">
        <v>242</v>
      </c>
      <c r="F5" s="22">
        <f t="shared" si="1"/>
        <v>455</v>
      </c>
      <c r="G5" s="9">
        <f t="shared" si="2"/>
        <v>21</v>
      </c>
      <c r="H5" s="10">
        <f t="shared" si="3"/>
        <v>47.252884850545513</v>
      </c>
      <c r="I5" s="11">
        <f t="shared" si="4"/>
        <v>4.838709677419355</v>
      </c>
      <c r="J5" s="1">
        <f t="shared" si="0"/>
        <v>4.838709677419355</v>
      </c>
    </row>
    <row r="6" spans="1:15" x14ac:dyDescent="0.25">
      <c r="C6" s="14">
        <v>2003</v>
      </c>
      <c r="D6" s="14">
        <v>221</v>
      </c>
      <c r="E6" s="14">
        <v>245</v>
      </c>
      <c r="F6" s="23">
        <f t="shared" si="1"/>
        <v>466</v>
      </c>
      <c r="G6" s="5">
        <f t="shared" si="2"/>
        <v>11</v>
      </c>
      <c r="H6" s="6">
        <f t="shared" si="3"/>
        <v>23.888215174695375</v>
      </c>
      <c r="I6" s="8">
        <f t="shared" si="4"/>
        <v>2.4175824175824174</v>
      </c>
      <c r="J6" s="1">
        <f t="shared" si="0"/>
        <v>2.4175824175824174</v>
      </c>
    </row>
    <row r="7" spans="1:15" x14ac:dyDescent="0.25">
      <c r="C7" s="12">
        <v>2004</v>
      </c>
      <c r="D7" s="12">
        <v>229</v>
      </c>
      <c r="E7" s="12">
        <v>253</v>
      </c>
      <c r="F7" s="22">
        <f t="shared" si="1"/>
        <v>482</v>
      </c>
      <c r="G7" s="9">
        <f t="shared" si="2"/>
        <v>16</v>
      </c>
      <c r="H7" s="10">
        <f t="shared" si="3"/>
        <v>33.758479924954457</v>
      </c>
      <c r="I7" s="11">
        <f t="shared" si="4"/>
        <v>3.4334763948497855</v>
      </c>
      <c r="J7" s="1">
        <f t="shared" si="0"/>
        <v>3.4334763948497855</v>
      </c>
    </row>
    <row r="8" spans="1:15" x14ac:dyDescent="0.25">
      <c r="C8" s="14">
        <v>2005</v>
      </c>
      <c r="D8" s="14">
        <v>226</v>
      </c>
      <c r="E8" s="14">
        <v>251</v>
      </c>
      <c r="F8" s="23">
        <f t="shared" si="1"/>
        <v>477</v>
      </c>
      <c r="G8" s="5">
        <f t="shared" si="2"/>
        <v>-5</v>
      </c>
      <c r="H8" s="6">
        <f t="shared" si="3"/>
        <v>-10.427623162259051</v>
      </c>
      <c r="I8" s="8">
        <f t="shared" si="4"/>
        <v>-1.0373443983402491</v>
      </c>
      <c r="J8" s="1">
        <f t="shared" si="0"/>
        <v>1.0373443983402491</v>
      </c>
    </row>
    <row r="9" spans="1:15" x14ac:dyDescent="0.25">
      <c r="C9" s="12">
        <v>2006</v>
      </c>
      <c r="D9" s="12">
        <v>220</v>
      </c>
      <c r="E9" s="12">
        <v>265</v>
      </c>
      <c r="F9" s="22">
        <f t="shared" si="1"/>
        <v>485</v>
      </c>
      <c r="G9" s="9">
        <f t="shared" si="2"/>
        <v>8</v>
      </c>
      <c r="H9" s="10">
        <f t="shared" si="3"/>
        <v>16.632400049142049</v>
      </c>
      <c r="I9" s="11">
        <f t="shared" si="4"/>
        <v>1.6771488469601676</v>
      </c>
      <c r="J9" s="1">
        <f t="shared" si="0"/>
        <v>1.6771488469601676</v>
      </c>
    </row>
    <row r="10" spans="1:15" x14ac:dyDescent="0.25">
      <c r="C10" s="14">
        <v>2007</v>
      </c>
      <c r="D10" s="14">
        <v>236</v>
      </c>
      <c r="E10" s="14">
        <v>290</v>
      </c>
      <c r="F10" s="23">
        <f t="shared" si="1"/>
        <v>526</v>
      </c>
      <c r="G10" s="5">
        <f t="shared" si="2"/>
        <v>41</v>
      </c>
      <c r="H10" s="6">
        <f t="shared" si="3"/>
        <v>81.152321800226588</v>
      </c>
      <c r="I10" s="8">
        <f t="shared" si="4"/>
        <v>8.4536082474226806</v>
      </c>
      <c r="J10" s="1">
        <f>IF(I10 &lt; 0, I10 *(-1), I10)</f>
        <v>8.4536082474226806</v>
      </c>
    </row>
    <row r="11" spans="1:15" x14ac:dyDescent="0.25">
      <c r="C11" s="12">
        <v>2008</v>
      </c>
      <c r="D11" s="12">
        <v>242</v>
      </c>
      <c r="E11" s="12">
        <v>296</v>
      </c>
      <c r="F11" s="22">
        <f t="shared" si="1"/>
        <v>538</v>
      </c>
      <c r="G11" s="9">
        <f t="shared" si="2"/>
        <v>12</v>
      </c>
      <c r="H11" s="10">
        <f t="shared" si="3"/>
        <v>22.557347424074528</v>
      </c>
      <c r="I11" s="11">
        <f t="shared" si="4"/>
        <v>2.2813688212927756</v>
      </c>
      <c r="J11" s="1">
        <f t="shared" ref="J11:J17" si="5">IF(I11 &lt; 0, I11 *(-1), I11)</f>
        <v>2.2813688212927756</v>
      </c>
    </row>
    <row r="12" spans="1:15" x14ac:dyDescent="0.25">
      <c r="C12" s="14">
        <v>2009</v>
      </c>
      <c r="D12" s="14">
        <v>254</v>
      </c>
      <c r="E12" s="14">
        <v>306</v>
      </c>
      <c r="F12" s="23">
        <f t="shared" si="1"/>
        <v>560</v>
      </c>
      <c r="G12" s="5">
        <f t="shared" si="2"/>
        <v>22</v>
      </c>
      <c r="H12" s="6">
        <f t="shared" si="3"/>
        <v>40.078223567410525</v>
      </c>
      <c r="I12" s="8">
        <f t="shared" si="4"/>
        <v>4.0892193308550189</v>
      </c>
      <c r="J12" s="1">
        <f t="shared" si="5"/>
        <v>4.0892193308550189</v>
      </c>
      <c r="O12" t="s">
        <v>4</v>
      </c>
    </row>
    <row r="13" spans="1:15" x14ac:dyDescent="0.25">
      <c r="C13" s="12">
        <v>2010</v>
      </c>
      <c r="D13" s="12">
        <v>271</v>
      </c>
      <c r="E13" s="12">
        <v>333</v>
      </c>
      <c r="F13" s="22">
        <f t="shared" si="1"/>
        <v>604</v>
      </c>
      <c r="G13" s="9">
        <f t="shared" si="2"/>
        <v>44</v>
      </c>
      <c r="H13" s="10">
        <f t="shared" si="3"/>
        <v>75.637414205619976</v>
      </c>
      <c r="I13" s="11">
        <f t="shared" si="4"/>
        <v>7.8571428571428568</v>
      </c>
      <c r="J13" s="1">
        <f t="shared" si="5"/>
        <v>7.8571428571428568</v>
      </c>
    </row>
    <row r="14" spans="1:15" x14ac:dyDescent="0.25">
      <c r="C14" s="14">
        <v>2011</v>
      </c>
      <c r="D14" s="14">
        <v>287</v>
      </c>
      <c r="E14" s="14">
        <v>347</v>
      </c>
      <c r="F14" s="23">
        <f t="shared" si="1"/>
        <v>634</v>
      </c>
      <c r="G14" s="5">
        <f t="shared" si="2"/>
        <v>30</v>
      </c>
      <c r="H14" s="6">
        <f t="shared" si="3"/>
        <v>48.474756502410898</v>
      </c>
      <c r="I14" s="8">
        <f t="shared" si="4"/>
        <v>4.9668874172185431</v>
      </c>
      <c r="J14" s="1">
        <f t="shared" si="5"/>
        <v>4.9668874172185431</v>
      </c>
    </row>
    <row r="15" spans="1:15" x14ac:dyDescent="0.25">
      <c r="C15" s="12">
        <v>2012</v>
      </c>
      <c r="D15" s="12">
        <v>299</v>
      </c>
      <c r="E15" s="12">
        <v>367</v>
      </c>
      <c r="F15" s="22">
        <f t="shared" si="1"/>
        <v>666</v>
      </c>
      <c r="G15" s="9">
        <f t="shared" si="2"/>
        <v>32</v>
      </c>
      <c r="H15" s="10">
        <f t="shared" si="3"/>
        <v>49.24071610316313</v>
      </c>
      <c r="I15" s="11">
        <f t="shared" si="4"/>
        <v>5.0473186119873814</v>
      </c>
      <c r="J15" s="1">
        <f t="shared" si="5"/>
        <v>5.0473186119873814</v>
      </c>
    </row>
    <row r="16" spans="1:15" x14ac:dyDescent="0.25">
      <c r="C16" s="14">
        <v>2013</v>
      </c>
      <c r="D16" s="14">
        <v>327</v>
      </c>
      <c r="E16" s="14">
        <v>394</v>
      </c>
      <c r="F16" s="23">
        <f t="shared" si="1"/>
        <v>721</v>
      </c>
      <c r="G16" s="5">
        <f t="shared" si="2"/>
        <v>55</v>
      </c>
      <c r="H16" s="6">
        <f t="shared" si="3"/>
        <v>79.349466744559905</v>
      </c>
      <c r="I16" s="8">
        <f t="shared" si="4"/>
        <v>8.2582582582582589</v>
      </c>
      <c r="J16" s="1">
        <f t="shared" si="5"/>
        <v>8.2582582582582589</v>
      </c>
    </row>
    <row r="17" spans="3:10" x14ac:dyDescent="0.25">
      <c r="C17" s="12">
        <v>2014</v>
      </c>
      <c r="D17" s="12">
        <v>349</v>
      </c>
      <c r="E17" s="12">
        <v>427</v>
      </c>
      <c r="F17" s="22">
        <f t="shared" si="1"/>
        <v>776</v>
      </c>
      <c r="G17" s="9">
        <f t="shared" si="2"/>
        <v>55</v>
      </c>
      <c r="H17" s="10">
        <f t="shared" si="3"/>
        <v>73.51338289826964</v>
      </c>
      <c r="I17" s="11">
        <f t="shared" si="4"/>
        <v>7.6282940360610265</v>
      </c>
      <c r="J17" s="1">
        <f t="shared" si="5"/>
        <v>7.6282940360610265</v>
      </c>
    </row>
    <row r="18" spans="3:10" x14ac:dyDescent="0.25">
      <c r="C18" s="14">
        <v>2015</v>
      </c>
      <c r="D18" s="14">
        <v>376</v>
      </c>
      <c r="E18" s="14">
        <v>452</v>
      </c>
      <c r="F18" s="23">
        <f t="shared" si="1"/>
        <v>828</v>
      </c>
      <c r="G18" s="15">
        <f t="shared" ref="G18:G19" si="6">F18-F17</f>
        <v>52</v>
      </c>
      <c r="H18" s="16">
        <f t="shared" ref="H18:H19" si="7">LN(F18/F17) *1000</f>
        <v>64.860634202040927</v>
      </c>
      <c r="I18" s="7">
        <f t="shared" ref="I18:I19" si="8">(F18*100-F17*100)/F17</f>
        <v>6.7010309278350517</v>
      </c>
    </row>
    <row r="19" spans="3:10" x14ac:dyDescent="0.25">
      <c r="C19" s="12">
        <v>2016</v>
      </c>
      <c r="D19" s="12">
        <v>393</v>
      </c>
      <c r="E19" s="12">
        <v>465</v>
      </c>
      <c r="F19" s="22">
        <f t="shared" si="1"/>
        <v>858</v>
      </c>
      <c r="G19" s="13">
        <f t="shared" si="6"/>
        <v>30</v>
      </c>
      <c r="H19" s="17">
        <f t="shared" si="7"/>
        <v>35.590945102702534</v>
      </c>
      <c r="I19" s="17">
        <f t="shared" si="8"/>
        <v>3.6231884057971016</v>
      </c>
    </row>
    <row r="20" spans="3:10" x14ac:dyDescent="0.25">
      <c r="C20" s="19">
        <v>2017</v>
      </c>
      <c r="D20" s="19">
        <v>415</v>
      </c>
      <c r="E20" s="19">
        <v>496</v>
      </c>
      <c r="F20" s="23">
        <f t="shared" si="1"/>
        <v>911</v>
      </c>
      <c r="G20" s="20">
        <f t="shared" ref="G20" si="9">F20-F19</f>
        <v>53</v>
      </c>
      <c r="H20" s="21">
        <f t="shared" ref="H20" si="10">LN(F20/F19) *1000</f>
        <v>59.938797771996001</v>
      </c>
      <c r="I20" s="21">
        <f t="shared" ref="I20" si="11">(F20*100-F19*100)/F19</f>
        <v>6.1771561771561769</v>
      </c>
    </row>
    <row r="21" spans="3:10" x14ac:dyDescent="0.25">
      <c r="C21" s="24">
        <v>2018</v>
      </c>
      <c r="D21" s="24">
        <v>448</v>
      </c>
      <c r="E21" s="24">
        <v>516</v>
      </c>
      <c r="F21" s="25">
        <f t="shared" ref="F21" si="12">SUM(D21:E21)</f>
        <v>964</v>
      </c>
      <c r="G21" s="24">
        <f t="shared" ref="G21" si="13">F21-F20</f>
        <v>53</v>
      </c>
      <c r="H21" s="26">
        <f t="shared" ref="H21" si="14">LN(F21/F20) *1000</f>
        <v>56.548397350587358</v>
      </c>
      <c r="I21" s="26">
        <f t="shared" ref="I21" si="15">(F21*100-F20*100)/F20</f>
        <v>5.8177826564215147</v>
      </c>
    </row>
    <row r="22" spans="3:10" x14ac:dyDescent="0.25">
      <c r="C22" s="20">
        <v>2019</v>
      </c>
      <c r="D22" s="20">
        <v>538</v>
      </c>
      <c r="E22" s="20">
        <v>470</v>
      </c>
      <c r="F22" s="27">
        <f t="shared" ref="F22" si="16">SUM(D22:E22)</f>
        <v>1008</v>
      </c>
      <c r="G22" s="20">
        <f t="shared" ref="G22" si="17">F22-F21</f>
        <v>44</v>
      </c>
      <c r="H22" s="21">
        <f t="shared" ref="H22" si="18">LN(F22/F21) *1000</f>
        <v>44.632154020768368</v>
      </c>
      <c r="I22" s="21">
        <f t="shared" ref="I22" si="19">(F22*100-F21*100)/F21</f>
        <v>4.5643153526970952</v>
      </c>
    </row>
    <row r="23" spans="3:10" x14ac:dyDescent="0.25">
      <c r="C23" s="20">
        <v>2020</v>
      </c>
      <c r="D23" s="20">
        <v>491</v>
      </c>
      <c r="E23" s="20">
        <v>580</v>
      </c>
      <c r="F23" s="27">
        <v>1071</v>
      </c>
      <c r="G23" s="20">
        <f t="shared" ref="G23" si="20">F23-F22</f>
        <v>63</v>
      </c>
      <c r="H23" s="21">
        <f t="shared" ref="H23" si="21">LN(F23/F22) *1000</f>
        <v>60.624621816434839</v>
      </c>
      <c r="I23" s="21">
        <f t="shared" ref="I23" si="22">(F23*100-F22*100)/F22</f>
        <v>6.25</v>
      </c>
    </row>
  </sheetData>
  <mergeCells count="1">
    <mergeCell ref="A1:K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2017-01-26T08:12:04Z</cp:lastPrinted>
  <dcterms:created xsi:type="dcterms:W3CDTF">2015-06-11T13:52:13Z</dcterms:created>
  <dcterms:modified xsi:type="dcterms:W3CDTF">2021-04-07T08:46:25Z</dcterms:modified>
</cp:coreProperties>
</file>